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xr:revisionPtr revIDLastSave="0" documentId="8_{D0FAF657-B219-4D37-9394-A7645BAE0D48}" xr6:coauthVersionLast="47" xr6:coauthVersionMax="47" xr10:uidLastSave="{00000000-0000-0000-0000-000000000000}"/>
  <bookViews>
    <workbookView xWindow="-120" yWindow="-120" windowWidth="29040" windowHeight="15720" xr2:uid="{03FF264E-18C1-4EF1-9656-7C0513ACD879}"/>
  </bookViews>
  <sheets>
    <sheet name="Sheet1" sheetId="1" r:id="rId1"/>
    <sheet name="Sheet2" sheetId="2" r:id="rId2"/>
  </sheets>
  <definedNames>
    <definedName name="_xlnm.Print_Area" localSheetId="0">Sheet1!$A$1:$F$51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F23" i="1" s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E21" i="1" l="1"/>
  <c r="F21" i="1" s="1"/>
  <c r="F46" i="1" l="1"/>
  <c r="F45" i="1"/>
  <c r="F47" i="1" l="1"/>
  <c r="F48" i="1" l="1"/>
  <c r="F49" i="1" s="1"/>
  <c r="F50" i="1" l="1"/>
  <c r="F51" i="1" s="1"/>
</calcChain>
</file>

<file path=xl/sharedStrings.xml><?xml version="1.0" encoding="utf-8"?>
<sst xmlns="http://schemas.openxmlformats.org/spreadsheetml/2006/main" count="124" uniqueCount="99">
  <si>
    <t>Contact Phone:</t>
  </si>
  <si>
    <t>Credit Card Type</t>
  </si>
  <si>
    <t>Expiry</t>
  </si>
  <si>
    <t>/</t>
  </si>
  <si>
    <t>**All Credit Card Payments are subject to a 3% Merchant Fee**</t>
  </si>
  <si>
    <t>Qty</t>
  </si>
  <si>
    <t>Price</t>
  </si>
  <si>
    <t>Extended</t>
  </si>
  <si>
    <t>Click Here to Select Item &gt;&gt;&gt;&gt;&gt;&gt;&gt;&gt;&gt;&gt;&gt;&gt;</t>
  </si>
  <si>
    <t>Minimum order fee</t>
  </si>
  <si>
    <t>Subtotal</t>
  </si>
  <si>
    <t>Facility/Admin Fee</t>
  </si>
  <si>
    <t>H.S.T</t>
  </si>
  <si>
    <t>Total</t>
  </si>
  <si>
    <t>Merchant Fee</t>
  </si>
  <si>
    <t>Total w/ Merchant Fee</t>
  </si>
  <si>
    <t>Liquids, Freshly Brewed Starbucks Regualr &amp; Decaffeinated Coffee, 25 Cup Urn</t>
  </si>
  <si>
    <t>Liquids, Selection of TEAVANA Teas, 25 Cup Urn</t>
  </si>
  <si>
    <t>Liquids, Individual Orange Juice</t>
  </si>
  <si>
    <t>Liquids, Chilled 2% White Milk</t>
  </si>
  <si>
    <t>Liquids, Chilled 2% Chocolate Milk</t>
  </si>
  <si>
    <t>Liquids, Can.Water Still</t>
  </si>
  <si>
    <t>Liquids, Can.Water Sparkling</t>
  </si>
  <si>
    <t>Liquids, Soft Drink</t>
  </si>
  <si>
    <t>Liquids, Individual Strawberry Banana Smoothie (Vegan/GF) (min one dozen)</t>
  </si>
  <si>
    <t>Liquids, Individual Mango Smoothie (Vegan/GF) (min one dozen)</t>
  </si>
  <si>
    <t>Liquids, Bin of Ice</t>
  </si>
  <si>
    <t>Liquids, All-Natural Flavour Infused Water Station (2.5 gallon dispenser), Lemon-Lime</t>
  </si>
  <si>
    <t>Liquids, All-Natural Flavour Infused Water Station (2.5 gallon dispenser), Cumcumber Mint</t>
  </si>
  <si>
    <t>Brewed Ice Tea &amp; Lemonade Self Serve Bar (1 liter)</t>
  </si>
  <si>
    <t>Snackables, Sliced Melon &amp; Pineapple Platter w/ Strawberries (Vegan/GF) (increments of 50 servings)</t>
  </si>
  <si>
    <t>Snackables, Trail Mix (Vegan/GF) (per doz)</t>
  </si>
  <si>
    <t>Snackables, Salted Pretzels  (Vegatarian) (per doz)</t>
  </si>
  <si>
    <t>Snackables, House Made Kettle Chips (Vegan/GF) (per doz)</t>
  </si>
  <si>
    <t>Snackables, Muffin, Mini Two Bite, Loaded Blueberry Crumble Muffin (per doz)</t>
  </si>
  <si>
    <t>Snackables, Muffin, Mini Two Bite, Carrot &amp; Cinnamon Muffin (per doz)</t>
  </si>
  <si>
    <t>Snackables, Muffin, Mini Two Bite, Bran &amp; Raisin (per doz)</t>
  </si>
  <si>
    <t>Snackables, Muffin, Mini Two Bite, Cornmeal Muffin (per doz)</t>
  </si>
  <si>
    <t>Snackables, Danish, Mini Two Bite, Decadent Cinnamon Brioche (per doz)</t>
  </si>
  <si>
    <t>Snackables, Danish, Mini Two Bite, Raspberry Crown (per doz)</t>
  </si>
  <si>
    <t>Snackables, Danish, Mini Two Bite, Maple Pecan (per doz)</t>
  </si>
  <si>
    <t>Snackables, Danish, Mini Two Bite, Apple Coronet (per doz)</t>
  </si>
  <si>
    <t>Snackables, Warm Apple Turnovers (Vegetarian) (per doz)</t>
  </si>
  <si>
    <t>Snackables, Custard Fruit Danish (Vegetarian) (per doz)</t>
  </si>
  <si>
    <t>Snackables, Pain au Chocolat (Vegetarian) (per doz)</t>
  </si>
  <si>
    <t>Snackables, Butter Croissant w/ Fruit Preserves &amp; Butter (Vegetarian)</t>
  </si>
  <si>
    <t>Snackables, Mixed &amp; Salted Nuts (Vegan)</t>
  </si>
  <si>
    <t>Snackables, Individual Cruditres w/ Hummus (Vegan/GF)</t>
  </si>
  <si>
    <t>Snackables, Warm Brie Shaved Smoked Turkey &amp; Grain Mustard Croissant</t>
  </si>
  <si>
    <t>The Cheese Board (per person, minimum 25 guests)</t>
  </si>
  <si>
    <t>Charcuterie (per person, minimum 25 guests)</t>
  </si>
  <si>
    <t>Nigiri (per person, sold by the platter, each platter serves 12 ppl)</t>
  </si>
  <si>
    <t>Tramezzini (per person, sold by the platter, each platter serves 10 ppl)</t>
  </si>
  <si>
    <t>The Snack Bar (per person, minimum 25 guests)</t>
  </si>
  <si>
    <t>Hot Chocolate Station (per person, minimum 25 guests)</t>
  </si>
  <si>
    <t>Gelato Shop Station (Vegetarian) (per person, minimum 25 guests)</t>
  </si>
  <si>
    <t>Host Bar, Set Up Fee (per bar)</t>
  </si>
  <si>
    <t>Host Bar, Bartender Labour (per hour)</t>
  </si>
  <si>
    <t>Host Bar, Soft Drink</t>
  </si>
  <si>
    <t>Host Bar, Can.Water™</t>
  </si>
  <si>
    <t>Host Bar, Sparkling Can.Water™</t>
  </si>
  <si>
    <t>Host Bar, Juice</t>
  </si>
  <si>
    <t>Host Bar, Domestic Beer</t>
  </si>
  <si>
    <t>Host Bar, Imported Beer</t>
  </si>
  <si>
    <t>Host Bar, Standard Liquor (1oz.)</t>
  </si>
  <si>
    <t>Host Bar, Wine by the Glass</t>
  </si>
  <si>
    <t>Host Bar, Premium Liqueurs (1oz.)</t>
  </si>
  <si>
    <t>Host Bar, Premium Liquor (1oz.)</t>
  </si>
  <si>
    <t>TCC Signature Cocktails, Cosmo</t>
  </si>
  <si>
    <t>TCC Signature Cocktails, Espresso Martini</t>
  </si>
  <si>
    <t>TCC Signature Cocktails, Floradora</t>
  </si>
  <si>
    <t>TCC Signature Cocktails, Margarita</t>
  </si>
  <si>
    <t>TCC Signature Cocktails, Mimosa</t>
  </si>
  <si>
    <t>TCC Signature Cocktails, St. Remy Sangria</t>
  </si>
  <si>
    <t>TCC Signature Cocktails, Santorini Punch</t>
  </si>
  <si>
    <t>TCC Signature Cocktails, Southside</t>
  </si>
  <si>
    <t>TCC Signature Cocktails, The Bennett</t>
  </si>
  <si>
    <t>Free Spirited, Blood Orange Spritz</t>
  </si>
  <si>
    <t>Free Spirited, Mango Mule</t>
  </si>
  <si>
    <t>Free Spirited, Mint Basil Limeade</t>
  </si>
  <si>
    <t>Free Spirited, White Tea Lemonade &amp; Passion Fruit</t>
  </si>
  <si>
    <t>Snackables, Biscotti (per doz)</t>
  </si>
  <si>
    <t>Hot Chocolate Station, Bailey's Irish Cream Shot</t>
  </si>
  <si>
    <t>Hot Chocolate Station, Tia Maria Shot</t>
  </si>
  <si>
    <t>Hot Chocolate Station, Cognac Shot</t>
  </si>
  <si>
    <t>Host Bar, Non-Alcoholic Beer, Heineken 0.0</t>
  </si>
  <si>
    <t>Host Bar, Non-Alcoholic Beer, Guiness 0.0</t>
  </si>
  <si>
    <t>Date 
(yy/mm/dd)</t>
  </si>
  <si>
    <t>Time 
(hh:mm)</t>
  </si>
  <si>
    <t>Selection 
(click in cell to select)</t>
  </si>
  <si>
    <t>Event Name:</t>
  </si>
  <si>
    <t>Booth Number:</t>
  </si>
  <si>
    <t>Company Name:</t>
  </si>
  <si>
    <t>Contact Email:</t>
  </si>
  <si>
    <t>Card Number:</t>
  </si>
  <si>
    <t>Name on Card:</t>
  </si>
  <si>
    <t>CVV:</t>
  </si>
  <si>
    <t xml:space="preserve">I, _________________________ hereby authorize Toronto Congress Centre  </t>
  </si>
  <si>
    <t>to charge the total w/ merchant fee as noted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</si>
</sst>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yyyy/mm/dd;@"/>
  </numFmts>
  <fonts count="10" x14ac:knownFonts="1"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6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8"/>
      <color rgb="FF000000"/>
      <name val="Segoe UI"/>
      <family val="2"/>
    </font>
    <font>
      <sz val="8"/>
      <color theme="0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2" fillId="2" borderId="0" xfId="0" applyFont="1" applyFill="1" applyAlignment="1">
      <alignment horizontal="center"/>
    </xf>
    <xf numFmtId="44" fontId="0" fillId="0" borderId="0" xfId="0" applyNumberFormat="1"/>
    <xf numFmtId="44" fontId="0" fillId="0" borderId="2" xfId="0" applyNumberFormat="1" applyBorder="1"/>
    <xf numFmtId="0" fontId="3" fillId="0" borderId="0" xfId="0" applyFont="1"/>
    <xf numFmtId="0" fontId="0" fillId="0" borderId="1" xfId="0" applyBorder="1" applyProtection="1">
      <protection locked="0"/>
    </xf>
    <xf numFmtId="16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" fontId="0" fillId="0" borderId="0" xfId="0" applyNumberFormat="1" applyAlignment="1" applyProtection="1">
      <alignment horizontal="center"/>
      <protection locked="0"/>
    </xf>
    <xf numFmtId="16" fontId="0" fillId="0" borderId="0" xfId="0" applyNumberFormat="1"/>
    <xf numFmtId="44" fontId="0" fillId="0" borderId="0" xfId="1" applyFont="1" applyBorder="1" applyAlignment="1">
      <alignment horizontal="right"/>
    </xf>
    <xf numFmtId="0" fontId="4" fillId="0" borderId="0" xfId="0" applyFont="1"/>
    <xf numFmtId="44" fontId="0" fillId="0" borderId="0" xfId="1" applyFont="1"/>
    <xf numFmtId="44" fontId="0" fillId="0" borderId="0" xfId="1" applyFont="1" applyFill="1"/>
    <xf numFmtId="0" fontId="5" fillId="0" borderId="0" xfId="0" applyFont="1"/>
    <xf numFmtId="44" fontId="5" fillId="0" borderId="0" xfId="1" applyFont="1" applyFill="1"/>
    <xf numFmtId="0" fontId="0" fillId="0" borderId="0" xfId="0" applyAlignment="1">
      <alignment horizontal="left"/>
    </xf>
    <xf numFmtId="0" fontId="6" fillId="0" borderId="0" xfId="0" applyFont="1" applyAlignment="1">
      <alignment horizontal="centerContinuous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" fontId="0" fillId="0" borderId="3" xfId="0" applyNumberFormat="1" applyBorder="1" applyAlignment="1" applyProtection="1">
      <alignment horizontal="left" wrapText="1"/>
      <protection locked="0"/>
    </xf>
    <xf numFmtId="16" fontId="0" fillId="0" borderId="4" xfId="0" applyNumberFormat="1" applyBorder="1" applyAlignment="1" applyProtection="1">
      <alignment horizontal="left" wrapText="1"/>
      <protection locked="0"/>
    </xf>
    <xf numFmtId="164" fontId="0" fillId="0" borderId="3" xfId="0" applyNumberFormat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44" fontId="0" fillId="0" borderId="3" xfId="1" applyFont="1" applyBorder="1" applyAlignment="1"/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wrapText="1"/>
    </xf>
    <xf numFmtId="18" fontId="0" fillId="0" borderId="3" xfId="0" applyNumberFormat="1" applyBorder="1" applyProtection="1">
      <protection locked="0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7</xdr:row>
          <xdr:rowOff>180975</xdr:rowOff>
        </xdr:from>
        <xdr:to>
          <xdr:col>32</xdr:col>
          <xdr:colOff>333375</xdr:colOff>
          <xdr:row>9</xdr:row>
          <xdr:rowOff>19050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Visa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257175</xdr:colOff>
          <xdr:row>7</xdr:row>
          <xdr:rowOff>180975</xdr:rowOff>
        </xdr:from>
        <xdr:to>
          <xdr:col>33</xdr:col>
          <xdr:colOff>400050</xdr:colOff>
          <xdr:row>9</xdr:row>
          <xdr:rowOff>19050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Mastercard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7</xdr:row>
          <xdr:rowOff>180975</xdr:rowOff>
        </xdr:from>
        <xdr:to>
          <xdr:col>36</xdr:col>
          <xdr:colOff>142875</xdr:colOff>
          <xdr:row>9</xdr:row>
          <xdr:rowOff>19050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American Express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142875</xdr:colOff>
      <xdr:row>45</xdr:row>
      <xdr:rowOff>152400</xdr:rowOff>
    </xdr:from>
    <xdr:to>
      <xdr:col>3</xdr:col>
      <xdr:colOff>0</xdr:colOff>
      <xdr:row>49</xdr:row>
      <xdr:rowOff>38100</xdr:rowOff>
    </xdr:to>
    <xdr:sp macro="" textlink="">
      <xdr:nvSpPr>
        <xdr:cNvPr id="1090" name="TextBox 2">
          <a:extLst>
            <a:ext uri="{FF2B5EF4-FFF2-40B4-BE49-F238E27FC236}">
              <a16:creationId xmlns:a16="http://schemas.microsoft.com/office/drawing/2014/main" id="{A5F06D2F-FC4A-580E-5F98-D9164CE8E6AE}"/>
            </a:ext>
          </a:extLst>
        </xdr:cNvPr>
        <xdr:cNvSpPr txBox="1">
          <a:spLocks noChangeArrowheads="1"/>
        </xdr:cNvSpPr>
      </xdr:nvSpPr>
      <xdr:spPr bwMode="auto">
        <a:xfrm>
          <a:off x="142875" y="9020175"/>
          <a:ext cx="461962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CA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Please email completed form to </a:t>
          </a:r>
          <a:r>
            <a:rPr lang="en-CA"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BoothOrders@Torontocongresscentre.com</a:t>
          </a:r>
        </a:p>
        <a:p>
          <a:pPr algn="ctr" rtl="0">
            <a:defRPr sz="1000"/>
          </a:pPr>
          <a:r>
            <a:rPr lang="en-CA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Thank You!</a:t>
          </a:r>
        </a:p>
      </xdr:txBody>
    </xdr:sp>
    <xdr:clientData/>
  </xdr:twoCellAnchor>
  <xdr:twoCellAnchor editAs="oneCell">
    <xdr:from>
      <xdr:col>0</xdr:col>
      <xdr:colOff>95250</xdr:colOff>
      <xdr:row>1</xdr:row>
      <xdr:rowOff>0</xdr:rowOff>
    </xdr:from>
    <xdr:to>
      <xdr:col>0</xdr:col>
      <xdr:colOff>1438275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A495C69-937B-4E20-ABFD-BFE2843A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975"/>
          <a:ext cx="1339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1666875</xdr:colOff>
      <xdr:row>1</xdr:row>
      <xdr:rowOff>95250</xdr:rowOff>
    </xdr:from>
    <xdr:to>
      <xdr:col>4</xdr:col>
      <xdr:colOff>352425</xdr:colOff>
      <xdr:row>1</xdr:row>
      <xdr:rowOff>723900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3B5F22A7-1AB8-4A64-8305-C53F895AF498}"/>
            </a:ext>
          </a:extLst>
        </xdr:cNvPr>
        <xdr:cNvSpPr txBox="1">
          <a:spLocks noChangeArrowheads="1"/>
        </xdr:cNvSpPr>
      </xdr:nvSpPr>
      <xdr:spPr bwMode="auto">
        <a:xfrm>
          <a:off x="1666875" y="285750"/>
          <a:ext cx="294322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CA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Exhibitor Booth Menu Order Form Security Canada Central</a:t>
          </a:r>
        </a:p>
        <a:p>
          <a:pPr algn="l" rtl="0">
            <a:defRPr sz="1000"/>
          </a:pPr>
          <a:endParaRPr lang="en-CA" sz="1800" b="1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endParaRPr lang="en-CA" sz="1800" b="1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7</xdr:row>
          <xdr:rowOff>180975</xdr:rowOff>
        </xdr:from>
        <xdr:to>
          <xdr:col>2</xdr:col>
          <xdr:colOff>152400</xdr:colOff>
          <xdr:row>9</xdr:row>
          <xdr:rowOff>19050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Visa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7</xdr:row>
          <xdr:rowOff>180975</xdr:rowOff>
        </xdr:from>
        <xdr:to>
          <xdr:col>3</xdr:col>
          <xdr:colOff>419100</xdr:colOff>
          <xdr:row>9</xdr:row>
          <xdr:rowOff>19050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Mastercard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180975</xdr:rowOff>
        </xdr:from>
        <xdr:to>
          <xdr:col>5</xdr:col>
          <xdr:colOff>638175</xdr:colOff>
          <xdr:row>9</xdr:row>
          <xdr:rowOff>19050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American Express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8AEC-AEEB-40FB-96CF-87A6B9276373}">
  <sheetPr>
    <pageSetUpPr fitToPage="1"/>
  </sheetPr>
  <dimension ref="A2:AO51"/>
  <sheetViews>
    <sheetView showGridLines="0" tabSelected="1" workbookViewId="0">
      <pane ySplit="20" topLeftCell="A21" activePane="bottomLeft" state="frozen"/>
      <selection pane="bottomLeft" activeCell="K18" sqref="K18"/>
    </sheetView>
  </sheetViews>
  <sheetFormatPr defaultRowHeight="15" x14ac:dyDescent="0.25"/>
  <cols>
    <col min="1" max="1" width="37.5703125" bestFit="1" customWidth="1"/>
    <col min="2" max="2" width="11.28515625" bestFit="1" customWidth="1"/>
    <col min="3" max="3" width="8.5703125" bestFit="1" customWidth="1"/>
    <col min="4" max="4" width="6.42578125" customWidth="1"/>
    <col min="5" max="5" width="10.42578125" customWidth="1"/>
    <col min="6" max="6" width="10.140625" bestFit="1" customWidth="1"/>
  </cols>
  <sheetData>
    <row r="2" spans="1:41" ht="69.75" customHeight="1" x14ac:dyDescent="0.25"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spans="1:41" ht="24.75" customHeight="1" x14ac:dyDescent="0.25">
      <c r="A3" s="32" t="s">
        <v>91</v>
      </c>
      <c r="B3" s="40" t="s">
        <v>90</v>
      </c>
      <c r="C3" s="40"/>
      <c r="D3" s="40"/>
      <c r="E3" s="40"/>
      <c r="F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6"/>
      <c r="AG3" s="36"/>
      <c r="AI3" s="2"/>
      <c r="AJ3" s="2"/>
      <c r="AK3" s="10"/>
      <c r="AL3" s="10"/>
      <c r="AM3" s="10"/>
      <c r="AN3" s="10"/>
      <c r="AO3" s="10"/>
    </row>
    <row r="4" spans="1:41" s="7" customFormat="1" ht="11.25" x14ac:dyDescent="0.2">
      <c r="A4" s="31"/>
    </row>
    <row r="5" spans="1:41" x14ac:dyDescent="0.25">
      <c r="A5" s="3" t="s">
        <v>92</v>
      </c>
      <c r="B5" s="3"/>
      <c r="C5" s="3"/>
      <c r="D5" s="3"/>
      <c r="E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0"/>
      <c r="AG5" s="10"/>
      <c r="AH5" s="10"/>
      <c r="AI5" s="10"/>
      <c r="AJ5" s="2"/>
      <c r="AK5" s="2"/>
      <c r="AL5" s="2"/>
      <c r="AM5" s="10"/>
      <c r="AN5" s="10"/>
      <c r="AO5" s="10"/>
    </row>
    <row r="6" spans="1:41" s="7" customFormat="1" ht="6.75" customHeight="1" x14ac:dyDescent="0.2">
      <c r="A6" s="31"/>
    </row>
    <row r="7" spans="1:41" x14ac:dyDescent="0.25">
      <c r="A7" s="32" t="s">
        <v>0</v>
      </c>
      <c r="B7" s="40" t="s">
        <v>93</v>
      </c>
      <c r="C7" s="40"/>
      <c r="D7" s="40"/>
      <c r="E7" s="40"/>
      <c r="F7" s="4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36"/>
      <c r="AG7" s="36"/>
      <c r="AH7" s="36"/>
      <c r="AI7" s="36"/>
      <c r="AJ7" s="36"/>
      <c r="AK7" s="36"/>
      <c r="AL7" s="36"/>
    </row>
    <row r="8" spans="1:41" s="7" customFormat="1" ht="11.25" x14ac:dyDescent="0.2">
      <c r="A8" s="31"/>
      <c r="AF8" s="37"/>
      <c r="AG8" s="37"/>
      <c r="AH8" s="37"/>
      <c r="AI8" s="37"/>
      <c r="AJ8" s="37"/>
    </row>
    <row r="9" spans="1:41" x14ac:dyDescent="0.25">
      <c r="A9" s="32" t="s">
        <v>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38"/>
      <c r="AG9" s="38"/>
      <c r="AH9" s="38"/>
      <c r="AI9" s="38"/>
      <c r="AJ9" s="38"/>
    </row>
    <row r="10" spans="1:41" s="7" customFormat="1" ht="11.25" x14ac:dyDescent="0.2">
      <c r="A10" s="31"/>
      <c r="AF10" s="37"/>
      <c r="AG10" s="37"/>
      <c r="AH10" s="37"/>
      <c r="AI10" s="37"/>
      <c r="AJ10" s="37"/>
    </row>
    <row r="11" spans="1:41" x14ac:dyDescent="0.25">
      <c r="A11" s="32" t="s">
        <v>94</v>
      </c>
      <c r="B11" s="2" t="s">
        <v>2</v>
      </c>
      <c r="C11" s="8"/>
      <c r="D11" s="1" t="s">
        <v>3</v>
      </c>
      <c r="E11" s="8"/>
      <c r="G11" s="3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0"/>
      <c r="AG11" s="10"/>
      <c r="AH11" s="10"/>
      <c r="AJ11" s="2"/>
      <c r="AK11" s="33"/>
      <c r="AL11" s="1"/>
      <c r="AM11" s="33"/>
      <c r="AN11" s="2"/>
      <c r="AO11" s="33"/>
    </row>
    <row r="12" spans="1:41" s="7" customFormat="1" ht="11.25" x14ac:dyDescent="0.2">
      <c r="A12" s="31"/>
    </row>
    <row r="13" spans="1:41" x14ac:dyDescent="0.25">
      <c r="A13" s="32" t="s">
        <v>95</v>
      </c>
      <c r="B13" s="2" t="s">
        <v>96</v>
      </c>
      <c r="C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0"/>
      <c r="AG13" s="10"/>
      <c r="AH13" s="10"/>
      <c r="AI13" s="10"/>
    </row>
    <row r="15" spans="1:41" x14ac:dyDescent="0.25">
      <c r="A15" s="41" t="s">
        <v>4</v>
      </c>
      <c r="B15" s="41"/>
      <c r="C15" s="41"/>
      <c r="D15" s="41"/>
      <c r="E15" s="41"/>
      <c r="F15" s="41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25">
      <c r="A16" s="34"/>
      <c r="B16" s="34"/>
      <c r="C16" s="34"/>
      <c r="D16" s="34"/>
      <c r="E16" s="34"/>
      <c r="F16" s="34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1" x14ac:dyDescent="0.25">
      <c r="A17" s="39" t="s">
        <v>97</v>
      </c>
      <c r="B17" s="39"/>
      <c r="C17" s="39"/>
      <c r="D17" s="39"/>
      <c r="E17" s="39"/>
      <c r="F17" s="3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x14ac:dyDescent="0.25">
      <c r="A18" s="39" t="s">
        <v>98</v>
      </c>
      <c r="B18" s="39"/>
      <c r="C18" s="39"/>
      <c r="D18" s="39"/>
      <c r="E18" s="39"/>
      <c r="F18" s="3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30.95" customHeight="1" x14ac:dyDescent="0.25">
      <c r="A20" s="29" t="s">
        <v>89</v>
      </c>
      <c r="B20" s="28" t="s">
        <v>87</v>
      </c>
      <c r="C20" s="28" t="s">
        <v>88</v>
      </c>
      <c r="D20" s="4" t="s">
        <v>5</v>
      </c>
      <c r="E20" s="4" t="s">
        <v>6</v>
      </c>
      <c r="F20" s="4" t="s">
        <v>7</v>
      </c>
    </row>
    <row r="21" spans="1:41" x14ac:dyDescent="0.25">
      <c r="A21" s="23" t="s">
        <v>8</v>
      </c>
      <c r="B21" s="25"/>
      <c r="C21" s="30"/>
      <c r="D21" s="22"/>
      <c r="E21" s="27" t="str">
        <f>IF(OR(A21="Click Here to Select Item &gt;&gt;&gt;&gt;&gt;&gt;&gt;&gt;&gt;&gt;&gt;&gt;",A21=""),"",+VLOOKUP(A21,Sheet2!A:B,2,0))</f>
        <v/>
      </c>
      <c r="F21" s="27" t="str">
        <f>IF(OR(A21="",A21="Click Here to Select Item &gt;&gt;&gt;&gt;&gt;&gt;&gt;&gt;&gt;&gt;&gt;&gt;"),"",+IF(D21="",0,(D21*E21)))</f>
        <v/>
      </c>
    </row>
    <row r="22" spans="1:41" x14ac:dyDescent="0.25">
      <c r="A22" s="24" t="s">
        <v>8</v>
      </c>
      <c r="B22" s="26"/>
      <c r="C22" s="30"/>
      <c r="D22" s="21"/>
      <c r="E22" s="27" t="str">
        <f>IF(OR(A22="Click Here to Select Item &gt;&gt;&gt;&gt;&gt;&gt;&gt;&gt;&gt;&gt;&gt;&gt;",A22=""),"",+VLOOKUP(A22,Sheet2!A:B,2,0))</f>
        <v/>
      </c>
      <c r="F22" s="27"/>
    </row>
    <row r="23" spans="1:41" x14ac:dyDescent="0.25">
      <c r="A23" s="24" t="s">
        <v>8</v>
      </c>
      <c r="B23" s="25"/>
      <c r="C23" s="30"/>
      <c r="D23" s="22"/>
      <c r="E23" s="27" t="str">
        <f>IF(OR(A23="Click Here to Select Item &gt;&gt;&gt;&gt;&gt;&gt;&gt;&gt;&gt;&gt;&gt;&gt;",A23=""),"",+VLOOKUP(A23,Sheet2!A:B,2,0))</f>
        <v/>
      </c>
      <c r="F23" s="27" t="str">
        <f t="shared" ref="F23:F44" si="0">IF(OR(A23="",A23="Click Here to Select Item &gt;&gt;&gt;&gt;&gt;&gt;&gt;&gt;&gt;&gt;&gt;&gt;"),"",+IF(D23="",0,(D23*E23)))</f>
        <v/>
      </c>
    </row>
    <row r="24" spans="1:41" x14ac:dyDescent="0.25">
      <c r="A24" s="24" t="s">
        <v>8</v>
      </c>
      <c r="B24" s="25"/>
      <c r="C24" s="30"/>
      <c r="D24" s="22"/>
      <c r="E24" s="27" t="str">
        <f>IF(OR(A24="Click Here to Select Item &gt;&gt;&gt;&gt;&gt;&gt;&gt;&gt;&gt;&gt;&gt;&gt;",A24=""),"",+VLOOKUP(A24,Sheet2!A:B,2,0))</f>
        <v/>
      </c>
      <c r="F24" s="27" t="str">
        <f t="shared" si="0"/>
        <v/>
      </c>
    </row>
    <row r="25" spans="1:41" x14ac:dyDescent="0.25">
      <c r="A25" s="24" t="s">
        <v>8</v>
      </c>
      <c r="B25" s="25"/>
      <c r="C25" s="30"/>
      <c r="D25" s="22"/>
      <c r="E25" s="27" t="str">
        <f>IF(OR(A25="Click Here to Select Item &gt;&gt;&gt;&gt;&gt;&gt;&gt;&gt;&gt;&gt;&gt;&gt;",A25=""),"",+VLOOKUP(A25,Sheet2!A:B,2,0))</f>
        <v/>
      </c>
      <c r="F25" s="27" t="str">
        <f t="shared" si="0"/>
        <v/>
      </c>
    </row>
    <row r="26" spans="1:41" x14ac:dyDescent="0.25">
      <c r="A26" s="24" t="s">
        <v>8</v>
      </c>
      <c r="B26" s="25"/>
      <c r="C26" s="30"/>
      <c r="D26" s="22"/>
      <c r="E26" s="27" t="str">
        <f>IF(OR(A26="Click Here to Select Item &gt;&gt;&gt;&gt;&gt;&gt;&gt;&gt;&gt;&gt;&gt;&gt;",A26=""),"",+VLOOKUP(A26,Sheet2!A:B,2,0))</f>
        <v/>
      </c>
      <c r="F26" s="27" t="str">
        <f t="shared" si="0"/>
        <v/>
      </c>
    </row>
    <row r="27" spans="1:41" x14ac:dyDescent="0.25">
      <c r="A27" s="24" t="s">
        <v>8</v>
      </c>
      <c r="B27" s="25"/>
      <c r="C27" s="30"/>
      <c r="D27" s="22"/>
      <c r="E27" s="27" t="str">
        <f>IF(OR(A27="Click Here to Select Item &gt;&gt;&gt;&gt;&gt;&gt;&gt;&gt;&gt;&gt;&gt;&gt;",A27=""),"",+VLOOKUP(A27,Sheet2!A:B,2,0))</f>
        <v/>
      </c>
      <c r="F27" s="27" t="str">
        <f t="shared" si="0"/>
        <v/>
      </c>
    </row>
    <row r="28" spans="1:41" x14ac:dyDescent="0.25">
      <c r="A28" s="24" t="s">
        <v>8</v>
      </c>
      <c r="B28" s="25"/>
      <c r="C28" s="30"/>
      <c r="D28" s="22"/>
      <c r="E28" s="27" t="str">
        <f>IF(OR(A28="Click Here to Select Item &gt;&gt;&gt;&gt;&gt;&gt;&gt;&gt;&gt;&gt;&gt;&gt;",A28=""),"",+VLOOKUP(A28,Sheet2!A:B,2,0))</f>
        <v/>
      </c>
      <c r="F28" s="27" t="str">
        <f t="shared" si="0"/>
        <v/>
      </c>
    </row>
    <row r="29" spans="1:41" x14ac:dyDescent="0.25">
      <c r="A29" s="24" t="s">
        <v>8</v>
      </c>
      <c r="B29" s="25"/>
      <c r="C29" s="30"/>
      <c r="D29" s="22"/>
      <c r="E29" s="27" t="str">
        <f>IF(OR(A29="Click Here to Select Item &gt;&gt;&gt;&gt;&gt;&gt;&gt;&gt;&gt;&gt;&gt;&gt;",A29=""),"",+VLOOKUP(A29,Sheet2!A:B,2,0))</f>
        <v/>
      </c>
      <c r="F29" s="27" t="str">
        <f t="shared" si="0"/>
        <v/>
      </c>
    </row>
    <row r="30" spans="1:41" hidden="1" x14ac:dyDescent="0.25">
      <c r="A30" s="24" t="s">
        <v>8</v>
      </c>
      <c r="B30" s="25"/>
      <c r="C30" s="30"/>
      <c r="D30" s="22"/>
      <c r="E30" s="27" t="str">
        <f>IF(OR(A30="Click Here to Select Item &gt;&gt;&gt;&gt;&gt;&gt;&gt;&gt;&gt;&gt;&gt;&gt;",A30=""),"",+VLOOKUP(A30,Sheet2!A:B,2,0))</f>
        <v/>
      </c>
      <c r="F30" s="27" t="str">
        <f t="shared" si="0"/>
        <v/>
      </c>
    </row>
    <row r="31" spans="1:41" hidden="1" x14ac:dyDescent="0.25">
      <c r="A31" s="24" t="s">
        <v>8</v>
      </c>
      <c r="B31" s="25"/>
      <c r="C31" s="30"/>
      <c r="D31" s="22"/>
      <c r="E31" s="27" t="str">
        <f>IF(OR(A31="Click Here to Select Item &gt;&gt;&gt;&gt;&gt;&gt;&gt;&gt;&gt;&gt;&gt;&gt;",A31=""),"",+VLOOKUP(A31,Sheet2!A:B,2,0))</f>
        <v/>
      </c>
      <c r="F31" s="27" t="str">
        <f t="shared" si="0"/>
        <v/>
      </c>
    </row>
    <row r="32" spans="1:41" hidden="1" x14ac:dyDescent="0.25">
      <c r="A32" s="24" t="s">
        <v>8</v>
      </c>
      <c r="B32" s="25"/>
      <c r="C32" s="30"/>
      <c r="D32" s="22"/>
      <c r="E32" s="27" t="str">
        <f>IF(OR(A32="Click Here to Select Item &gt;&gt;&gt;&gt;&gt;&gt;&gt;&gt;&gt;&gt;&gt;&gt;",A32=""),"",+VLOOKUP(A32,Sheet2!A:B,2,0))</f>
        <v/>
      </c>
      <c r="F32" s="27" t="str">
        <f t="shared" si="0"/>
        <v/>
      </c>
    </row>
    <row r="33" spans="1:6" hidden="1" x14ac:dyDescent="0.25">
      <c r="A33" s="24" t="s">
        <v>8</v>
      </c>
      <c r="B33" s="25"/>
      <c r="C33" s="30"/>
      <c r="D33" s="22"/>
      <c r="E33" s="27" t="str">
        <f>IF(OR(A33="Click Here to Select Item &gt;&gt;&gt;&gt;&gt;&gt;&gt;&gt;&gt;&gt;&gt;&gt;",A33=""),"",+VLOOKUP(A33,Sheet2!A:B,2,0))</f>
        <v/>
      </c>
      <c r="F33" s="27" t="str">
        <f t="shared" si="0"/>
        <v/>
      </c>
    </row>
    <row r="34" spans="1:6" hidden="1" x14ac:dyDescent="0.25">
      <c r="A34" s="24" t="s">
        <v>8</v>
      </c>
      <c r="B34" s="25"/>
      <c r="C34" s="30"/>
      <c r="D34" s="22"/>
      <c r="E34" s="27" t="str">
        <f>IF(OR(A34="Click Here to Select Item &gt;&gt;&gt;&gt;&gt;&gt;&gt;&gt;&gt;&gt;&gt;&gt;",A34=""),"",+VLOOKUP(A34,Sheet2!A:B,2,0))</f>
        <v/>
      </c>
      <c r="F34" s="27" t="str">
        <f t="shared" si="0"/>
        <v/>
      </c>
    </row>
    <row r="35" spans="1:6" hidden="1" x14ac:dyDescent="0.25">
      <c r="A35" s="24" t="s">
        <v>8</v>
      </c>
      <c r="B35" s="25"/>
      <c r="C35" s="30"/>
      <c r="D35" s="22"/>
      <c r="E35" s="27" t="str">
        <f>IF(OR(A35="Click Here to Select Item &gt;&gt;&gt;&gt;&gt;&gt;&gt;&gt;&gt;&gt;&gt;&gt;",A35=""),"",+VLOOKUP(A35,Sheet2!A:B,2,0))</f>
        <v/>
      </c>
      <c r="F35" s="27" t="str">
        <f t="shared" si="0"/>
        <v/>
      </c>
    </row>
    <row r="36" spans="1:6" hidden="1" x14ac:dyDescent="0.25">
      <c r="A36" s="24" t="s">
        <v>8</v>
      </c>
      <c r="B36" s="25"/>
      <c r="C36" s="30"/>
      <c r="D36" s="22"/>
      <c r="E36" s="27" t="str">
        <f>IF(OR(A36="Click Here to Select Item &gt;&gt;&gt;&gt;&gt;&gt;&gt;&gt;&gt;&gt;&gt;&gt;",A36=""),"",+VLOOKUP(A36,Sheet2!A:B,2,0))</f>
        <v/>
      </c>
      <c r="F36" s="27" t="str">
        <f t="shared" si="0"/>
        <v/>
      </c>
    </row>
    <row r="37" spans="1:6" hidden="1" x14ac:dyDescent="0.25">
      <c r="A37" s="24" t="s">
        <v>8</v>
      </c>
      <c r="B37" s="25"/>
      <c r="C37" s="30"/>
      <c r="D37" s="22"/>
      <c r="E37" s="27" t="str">
        <f>IF(OR(A37="Click Here to Select Item &gt;&gt;&gt;&gt;&gt;&gt;&gt;&gt;&gt;&gt;&gt;&gt;",A37=""),"",+VLOOKUP(A37,Sheet2!A:B,2,0))</f>
        <v/>
      </c>
      <c r="F37" s="27" t="str">
        <f t="shared" si="0"/>
        <v/>
      </c>
    </row>
    <row r="38" spans="1:6" hidden="1" x14ac:dyDescent="0.25">
      <c r="A38" s="24" t="s">
        <v>8</v>
      </c>
      <c r="B38" s="25"/>
      <c r="C38" s="30"/>
      <c r="D38" s="22"/>
      <c r="E38" s="27" t="str">
        <f>IF(OR(A38="Click Here to Select Item &gt;&gt;&gt;&gt;&gt;&gt;&gt;&gt;&gt;&gt;&gt;&gt;",A38=""),"",+VLOOKUP(A38,Sheet2!A:B,2,0))</f>
        <v/>
      </c>
      <c r="F38" s="27" t="str">
        <f t="shared" si="0"/>
        <v/>
      </c>
    </row>
    <row r="39" spans="1:6" hidden="1" x14ac:dyDescent="0.25">
      <c r="A39" s="24" t="s">
        <v>8</v>
      </c>
      <c r="B39" s="25"/>
      <c r="C39" s="30"/>
      <c r="D39" s="22"/>
      <c r="E39" s="27" t="str">
        <f>IF(OR(A39="Click Here to Select Item &gt;&gt;&gt;&gt;&gt;&gt;&gt;&gt;&gt;&gt;&gt;&gt;",A39=""),"",+VLOOKUP(A39,Sheet2!A:B,2,0))</f>
        <v/>
      </c>
      <c r="F39" s="27" t="str">
        <f t="shared" si="0"/>
        <v/>
      </c>
    </row>
    <row r="40" spans="1:6" hidden="1" x14ac:dyDescent="0.25">
      <c r="A40" s="24" t="s">
        <v>8</v>
      </c>
      <c r="B40" s="25"/>
      <c r="C40" s="30"/>
      <c r="D40" s="22"/>
      <c r="E40" s="27" t="str">
        <f>IF(OR(A40="Click Here to Select Item &gt;&gt;&gt;&gt;&gt;&gt;&gt;&gt;&gt;&gt;&gt;&gt;",A40=""),"",+VLOOKUP(A40,Sheet2!A:B,2,0))</f>
        <v/>
      </c>
      <c r="F40" s="27" t="str">
        <f t="shared" si="0"/>
        <v/>
      </c>
    </row>
    <row r="41" spans="1:6" hidden="1" x14ac:dyDescent="0.25">
      <c r="A41" s="24" t="s">
        <v>8</v>
      </c>
      <c r="B41" s="25"/>
      <c r="C41" s="30"/>
      <c r="D41" s="22"/>
      <c r="E41" s="27" t="str">
        <f>IF(OR(A41="Click Here to Select Item &gt;&gt;&gt;&gt;&gt;&gt;&gt;&gt;&gt;&gt;&gt;&gt;",A41=""),"",+VLOOKUP(A41,Sheet2!A:B,2,0))</f>
        <v/>
      </c>
      <c r="F41" s="27" t="str">
        <f t="shared" si="0"/>
        <v/>
      </c>
    </row>
    <row r="42" spans="1:6" hidden="1" x14ac:dyDescent="0.25">
      <c r="A42" s="24" t="s">
        <v>8</v>
      </c>
      <c r="B42" s="25"/>
      <c r="C42" s="30"/>
      <c r="D42" s="22"/>
      <c r="E42" s="27" t="str">
        <f>IF(OR(A42="Click Here to Select Item &gt;&gt;&gt;&gt;&gt;&gt;&gt;&gt;&gt;&gt;&gt;&gt;",A42=""),"",+VLOOKUP(A42,Sheet2!A:B,2,0))</f>
        <v/>
      </c>
      <c r="F42" s="27" t="str">
        <f t="shared" si="0"/>
        <v/>
      </c>
    </row>
    <row r="43" spans="1:6" hidden="1" x14ac:dyDescent="0.25">
      <c r="A43" s="24" t="s">
        <v>8</v>
      </c>
      <c r="B43" s="25"/>
      <c r="C43" s="30"/>
      <c r="D43" s="22"/>
      <c r="E43" s="27" t="str">
        <f>IF(OR(A43="Click Here to Select Item &gt;&gt;&gt;&gt;&gt;&gt;&gt;&gt;&gt;&gt;&gt;&gt;",A43=""),"",+VLOOKUP(A43,Sheet2!A:B,2,0))</f>
        <v/>
      </c>
      <c r="F43" s="27" t="str">
        <f t="shared" si="0"/>
        <v/>
      </c>
    </row>
    <row r="44" spans="1:6" hidden="1" x14ac:dyDescent="0.25">
      <c r="A44" s="24" t="s">
        <v>8</v>
      </c>
      <c r="B44" s="25"/>
      <c r="C44" s="30"/>
      <c r="D44" s="22"/>
      <c r="E44" s="27" t="str">
        <f>IF(OR(A44="Click Here to Select Item &gt;&gt;&gt;&gt;&gt;&gt;&gt;&gt;&gt;&gt;&gt;&gt;",A44=""),"",+VLOOKUP(A44,Sheet2!A:B,2,0))</f>
        <v/>
      </c>
      <c r="F44" s="27" t="str">
        <f t="shared" si="0"/>
        <v/>
      </c>
    </row>
    <row r="45" spans="1:6" x14ac:dyDescent="0.25">
      <c r="A45" s="9"/>
      <c r="B45" s="10"/>
      <c r="C45" s="10"/>
      <c r="D45" s="11"/>
      <c r="E45" s="13" t="s">
        <v>9</v>
      </c>
      <c r="F45" s="5">
        <f>IF(SUM(F20:F44)&gt;=75,0,75-SUM(F20:F44))</f>
        <v>75</v>
      </c>
    </row>
    <row r="46" spans="1:6" x14ac:dyDescent="0.25">
      <c r="E46" s="2" t="s">
        <v>10</v>
      </c>
      <c r="F46" s="5">
        <f>+SUM(F21:F44)</f>
        <v>0</v>
      </c>
    </row>
    <row r="47" spans="1:6" x14ac:dyDescent="0.25">
      <c r="E47" s="2" t="s">
        <v>11</v>
      </c>
      <c r="F47" s="5">
        <f>+F46*0.22</f>
        <v>0</v>
      </c>
    </row>
    <row r="48" spans="1:6" ht="15.75" thickBot="1" x14ac:dyDescent="0.3">
      <c r="E48" s="2" t="s">
        <v>12</v>
      </c>
      <c r="F48" s="5">
        <f>0.13*(F46+F47)</f>
        <v>0</v>
      </c>
    </row>
    <row r="49" spans="5:6" ht="15.75" thickTop="1" x14ac:dyDescent="0.25">
      <c r="E49" s="2" t="s">
        <v>13</v>
      </c>
      <c r="F49" s="6">
        <f>+SUM(F46:F48)</f>
        <v>0</v>
      </c>
    </row>
    <row r="50" spans="5:6" ht="15.75" thickBot="1" x14ac:dyDescent="0.3">
      <c r="E50" s="2" t="s">
        <v>14</v>
      </c>
      <c r="F50" s="5">
        <f>F49*0.03</f>
        <v>0</v>
      </c>
    </row>
    <row r="51" spans="5:6" ht="15.75" thickTop="1" x14ac:dyDescent="0.25">
      <c r="E51" s="2" t="s">
        <v>15</v>
      </c>
      <c r="F51" s="6">
        <f>F49+F50</f>
        <v>0</v>
      </c>
    </row>
  </sheetData>
  <mergeCells count="5">
    <mergeCell ref="A18:F18"/>
    <mergeCell ref="B3:F3"/>
    <mergeCell ref="B7:F7"/>
    <mergeCell ref="A15:F15"/>
    <mergeCell ref="A17:F17"/>
  </mergeCells>
  <pageMargins left="0.70866141732283472" right="0.70866141732283472" top="0.43307086614173229" bottom="0.74803149606299213" header="0.31496062992125984" footer="0.31496062992125984"/>
  <pageSetup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31</xdr:col>
                    <xdr:colOff>190500</xdr:colOff>
                    <xdr:row>7</xdr:row>
                    <xdr:rowOff>180975</xdr:rowOff>
                  </from>
                  <to>
                    <xdr:col>32</xdr:col>
                    <xdr:colOff>333375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32</xdr:col>
                    <xdr:colOff>257175</xdr:colOff>
                    <xdr:row>7</xdr:row>
                    <xdr:rowOff>180975</xdr:rowOff>
                  </from>
                  <to>
                    <xdr:col>33</xdr:col>
                    <xdr:colOff>400050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34</xdr:col>
                    <xdr:colOff>38100</xdr:colOff>
                    <xdr:row>7</xdr:row>
                    <xdr:rowOff>180975</xdr:rowOff>
                  </from>
                  <to>
                    <xdr:col>36</xdr:col>
                    <xdr:colOff>142875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Option Button 22">
              <controlPr defaultSize="0" autoFill="0" autoLine="0" autoPict="0">
                <anchor moveWithCells="1">
                  <from>
                    <xdr:col>1</xdr:col>
                    <xdr:colOff>190500</xdr:colOff>
                    <xdr:row>7</xdr:row>
                    <xdr:rowOff>180975</xdr:rowOff>
                  </from>
                  <to>
                    <xdr:col>2</xdr:col>
                    <xdr:colOff>152400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Option Button 23">
              <controlPr defaultSize="0" autoFill="0" autoLine="0" autoPict="0">
                <anchor moveWithCells="1">
                  <from>
                    <xdr:col>2</xdr:col>
                    <xdr:colOff>257175</xdr:colOff>
                    <xdr:row>7</xdr:row>
                    <xdr:rowOff>180975</xdr:rowOff>
                  </from>
                  <to>
                    <xdr:col>3</xdr:col>
                    <xdr:colOff>419100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Option Button 24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180975</xdr:rowOff>
                  </from>
                  <to>
                    <xdr:col>5</xdr:col>
                    <xdr:colOff>638175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6453E34-6ABE-443B-8086-890DE5A3F8BA}">
          <x14:formula1>
            <xm:f>Sheet2!$A$1:$A$99</xm:f>
          </x14:formula1>
          <xm:sqref>A21</xm:sqref>
        </x14:dataValidation>
        <x14:dataValidation type="list" allowBlank="1" showInputMessage="1" showErrorMessage="1" xr:uid="{48114360-4F3A-4682-9B74-6656496D070A}">
          <x14:formula1>
            <xm:f>Sheet2!$A$1:$A$106</xm:f>
          </x14:formula1>
          <xm:sqref>A22:A44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7A20-2F00-4CCA-B4C7-E6FA4C8B7CEC}">
  <dimension ref="A1:C75"/>
  <sheetViews>
    <sheetView topLeftCell="A39" workbookViewId="0">
      <selection activeCell="B60" sqref="B60"/>
    </sheetView>
  </sheetViews>
  <sheetFormatPr defaultRowHeight="15" x14ac:dyDescent="0.25"/>
  <cols>
    <col min="1" max="1" width="76" customWidth="1"/>
    <col min="2" max="2" width="9.140625" style="15"/>
  </cols>
  <sheetData>
    <row r="1" spans="1:3" x14ac:dyDescent="0.25">
      <c r="A1" t="s">
        <v>8</v>
      </c>
      <c r="B1" s="15" t="s">
        <v>6</v>
      </c>
    </row>
    <row r="2" spans="1:3" x14ac:dyDescent="0.25">
      <c r="A2" t="s">
        <v>16</v>
      </c>
      <c r="B2" s="16">
        <v>110</v>
      </c>
    </row>
    <row r="3" spans="1:3" x14ac:dyDescent="0.25">
      <c r="A3" t="s">
        <v>17</v>
      </c>
      <c r="B3" s="16">
        <v>110</v>
      </c>
    </row>
    <row r="4" spans="1:3" x14ac:dyDescent="0.25">
      <c r="A4" t="s">
        <v>18</v>
      </c>
      <c r="B4" s="18">
        <v>4.5</v>
      </c>
    </row>
    <row r="5" spans="1:3" x14ac:dyDescent="0.25">
      <c r="A5" t="s">
        <v>19</v>
      </c>
      <c r="B5" s="16">
        <v>4.5</v>
      </c>
    </row>
    <row r="6" spans="1:3" x14ac:dyDescent="0.25">
      <c r="A6" t="s">
        <v>20</v>
      </c>
      <c r="B6" s="18">
        <v>4.5</v>
      </c>
    </row>
    <row r="7" spans="1:3" x14ac:dyDescent="0.25">
      <c r="A7" s="12" t="s">
        <v>21</v>
      </c>
      <c r="B7" s="16">
        <v>5</v>
      </c>
    </row>
    <row r="8" spans="1:3" x14ac:dyDescent="0.25">
      <c r="A8" t="s">
        <v>22</v>
      </c>
      <c r="B8" s="16">
        <v>5</v>
      </c>
      <c r="C8" s="14"/>
    </row>
    <row r="9" spans="1:3" x14ac:dyDescent="0.25">
      <c r="A9" t="s">
        <v>23</v>
      </c>
      <c r="B9" s="16">
        <v>5</v>
      </c>
      <c r="C9" s="14"/>
    </row>
    <row r="10" spans="1:3" x14ac:dyDescent="0.25">
      <c r="A10" t="s">
        <v>24</v>
      </c>
      <c r="B10" s="18">
        <v>8</v>
      </c>
    </row>
    <row r="11" spans="1:3" x14ac:dyDescent="0.25">
      <c r="A11" t="s">
        <v>25</v>
      </c>
      <c r="B11" s="18">
        <v>8</v>
      </c>
      <c r="C11" s="14"/>
    </row>
    <row r="12" spans="1:3" x14ac:dyDescent="0.25">
      <c r="A12" t="s">
        <v>26</v>
      </c>
      <c r="B12" s="18">
        <v>31</v>
      </c>
      <c r="C12" s="14"/>
    </row>
    <row r="13" spans="1:3" x14ac:dyDescent="0.25">
      <c r="A13" t="s">
        <v>27</v>
      </c>
      <c r="B13" s="15">
        <v>120</v>
      </c>
    </row>
    <row r="14" spans="1:3" x14ac:dyDescent="0.25">
      <c r="A14" t="s">
        <v>28</v>
      </c>
      <c r="B14" s="15">
        <v>120</v>
      </c>
    </row>
    <row r="15" spans="1:3" x14ac:dyDescent="0.25">
      <c r="A15" t="s">
        <v>29</v>
      </c>
      <c r="B15" s="15">
        <v>15</v>
      </c>
    </row>
    <row r="16" spans="1:3" x14ac:dyDescent="0.25">
      <c r="A16" t="s">
        <v>30</v>
      </c>
      <c r="B16" s="15">
        <v>5</v>
      </c>
    </row>
    <row r="17" spans="1:3" x14ac:dyDescent="0.25">
      <c r="A17" s="17" t="s">
        <v>31</v>
      </c>
      <c r="B17" s="18">
        <v>48</v>
      </c>
    </row>
    <row r="18" spans="1:3" x14ac:dyDescent="0.25">
      <c r="A18" s="17" t="s">
        <v>32</v>
      </c>
      <c r="B18" s="18">
        <v>48</v>
      </c>
    </row>
    <row r="19" spans="1:3" x14ac:dyDescent="0.25">
      <c r="A19" s="17" t="s">
        <v>33</v>
      </c>
      <c r="B19" s="18">
        <v>48</v>
      </c>
    </row>
    <row r="20" spans="1:3" x14ac:dyDescent="0.25">
      <c r="A20" s="17" t="s">
        <v>81</v>
      </c>
      <c r="B20" s="15">
        <v>49</v>
      </c>
      <c r="C20" s="14"/>
    </row>
    <row r="21" spans="1:3" x14ac:dyDescent="0.25">
      <c r="A21" s="17" t="s">
        <v>34</v>
      </c>
      <c r="B21" s="15">
        <v>58</v>
      </c>
      <c r="C21" s="14"/>
    </row>
    <row r="22" spans="1:3" x14ac:dyDescent="0.25">
      <c r="A22" s="17" t="s">
        <v>35</v>
      </c>
      <c r="B22" s="15">
        <v>58</v>
      </c>
      <c r="C22" s="14"/>
    </row>
    <row r="23" spans="1:3" x14ac:dyDescent="0.25">
      <c r="A23" s="17" t="s">
        <v>36</v>
      </c>
      <c r="B23" s="15">
        <v>58</v>
      </c>
    </row>
    <row r="24" spans="1:3" x14ac:dyDescent="0.25">
      <c r="A24" s="17" t="s">
        <v>37</v>
      </c>
      <c r="B24" s="15">
        <v>58</v>
      </c>
    </row>
    <row r="25" spans="1:3" x14ac:dyDescent="0.25">
      <c r="A25" s="17" t="s">
        <v>38</v>
      </c>
      <c r="B25" s="15">
        <v>58</v>
      </c>
    </row>
    <row r="26" spans="1:3" x14ac:dyDescent="0.25">
      <c r="A26" s="17" t="s">
        <v>39</v>
      </c>
      <c r="B26" s="15">
        <v>58</v>
      </c>
    </row>
    <row r="27" spans="1:3" x14ac:dyDescent="0.25">
      <c r="A27" s="17" t="s">
        <v>40</v>
      </c>
      <c r="B27" s="15">
        <v>58</v>
      </c>
    </row>
    <row r="28" spans="1:3" x14ac:dyDescent="0.25">
      <c r="A28" s="17" t="s">
        <v>41</v>
      </c>
      <c r="B28" s="15">
        <v>58</v>
      </c>
    </row>
    <row r="29" spans="1:3" x14ac:dyDescent="0.25">
      <c r="A29" s="17" t="s">
        <v>42</v>
      </c>
      <c r="B29" s="15">
        <v>58</v>
      </c>
    </row>
    <row r="30" spans="1:3" x14ac:dyDescent="0.25">
      <c r="A30" s="17" t="s">
        <v>43</v>
      </c>
      <c r="B30" s="15">
        <v>58</v>
      </c>
    </row>
    <row r="31" spans="1:3" x14ac:dyDescent="0.25">
      <c r="A31" s="17" t="s">
        <v>44</v>
      </c>
      <c r="B31" s="15">
        <v>58</v>
      </c>
    </row>
    <row r="32" spans="1:3" x14ac:dyDescent="0.25">
      <c r="A32" s="17" t="s">
        <v>45</v>
      </c>
      <c r="B32" s="15">
        <v>78</v>
      </c>
    </row>
    <row r="33" spans="1:2" x14ac:dyDescent="0.25">
      <c r="A33" s="17" t="s">
        <v>46</v>
      </c>
      <c r="B33" s="18">
        <v>78</v>
      </c>
    </row>
    <row r="34" spans="1:2" x14ac:dyDescent="0.25">
      <c r="A34" t="s">
        <v>47</v>
      </c>
      <c r="B34" s="18">
        <v>96</v>
      </c>
    </row>
    <row r="35" spans="1:2" x14ac:dyDescent="0.25">
      <c r="A35" s="17" t="s">
        <v>48</v>
      </c>
      <c r="B35" s="15">
        <v>132</v>
      </c>
    </row>
    <row r="36" spans="1:2" x14ac:dyDescent="0.25">
      <c r="A36" s="17" t="s">
        <v>49</v>
      </c>
      <c r="B36" s="15">
        <v>15</v>
      </c>
    </row>
    <row r="37" spans="1:2" x14ac:dyDescent="0.25">
      <c r="A37" s="17" t="s">
        <v>50</v>
      </c>
      <c r="B37" s="15">
        <v>15</v>
      </c>
    </row>
    <row r="38" spans="1:2" x14ac:dyDescent="0.25">
      <c r="A38" s="17" t="s">
        <v>51</v>
      </c>
      <c r="B38" s="15">
        <v>18</v>
      </c>
    </row>
    <row r="39" spans="1:2" x14ac:dyDescent="0.25">
      <c r="A39" s="17" t="s">
        <v>52</v>
      </c>
      <c r="B39" s="15">
        <v>11</v>
      </c>
    </row>
    <row r="40" spans="1:2" x14ac:dyDescent="0.25">
      <c r="A40" s="17" t="s">
        <v>53</v>
      </c>
      <c r="B40" s="15">
        <v>13</v>
      </c>
    </row>
    <row r="41" spans="1:2" x14ac:dyDescent="0.25">
      <c r="A41" s="17" t="s">
        <v>54</v>
      </c>
      <c r="B41" s="15">
        <v>18</v>
      </c>
    </row>
    <row r="42" spans="1:2" x14ac:dyDescent="0.25">
      <c r="A42" s="17" t="s">
        <v>82</v>
      </c>
      <c r="B42" s="15">
        <v>6</v>
      </c>
    </row>
    <row r="43" spans="1:2" x14ac:dyDescent="0.25">
      <c r="A43" s="17" t="s">
        <v>83</v>
      </c>
      <c r="B43" s="15">
        <v>6</v>
      </c>
    </row>
    <row r="44" spans="1:2" x14ac:dyDescent="0.25">
      <c r="A44" s="17" t="s">
        <v>84</v>
      </c>
      <c r="B44" s="15">
        <v>6</v>
      </c>
    </row>
    <row r="45" spans="1:2" x14ac:dyDescent="0.25">
      <c r="A45" s="17" t="s">
        <v>55</v>
      </c>
      <c r="B45" s="15">
        <v>16</v>
      </c>
    </row>
    <row r="46" spans="1:2" x14ac:dyDescent="0.25">
      <c r="A46" s="17" t="s">
        <v>56</v>
      </c>
      <c r="B46" s="15">
        <v>295</v>
      </c>
    </row>
    <row r="47" spans="1:2" x14ac:dyDescent="0.25">
      <c r="A47" s="17" t="s">
        <v>57</v>
      </c>
      <c r="B47" s="15">
        <v>67</v>
      </c>
    </row>
    <row r="48" spans="1:2" x14ac:dyDescent="0.25">
      <c r="A48" s="17" t="s">
        <v>58</v>
      </c>
      <c r="B48" s="15">
        <v>5</v>
      </c>
    </row>
    <row r="49" spans="1:2" x14ac:dyDescent="0.25">
      <c r="A49" s="17" t="s">
        <v>59</v>
      </c>
      <c r="B49" s="15">
        <v>5</v>
      </c>
    </row>
    <row r="50" spans="1:2" x14ac:dyDescent="0.25">
      <c r="A50" s="17" t="s">
        <v>60</v>
      </c>
      <c r="B50" s="15">
        <v>5</v>
      </c>
    </row>
    <row r="51" spans="1:2" x14ac:dyDescent="0.25">
      <c r="A51" s="17" t="s">
        <v>61</v>
      </c>
      <c r="B51" s="15">
        <v>5</v>
      </c>
    </row>
    <row r="52" spans="1:2" x14ac:dyDescent="0.25">
      <c r="A52" s="17" t="s">
        <v>85</v>
      </c>
      <c r="B52" s="15">
        <v>8</v>
      </c>
    </row>
    <row r="53" spans="1:2" x14ac:dyDescent="0.25">
      <c r="A53" s="17" t="s">
        <v>86</v>
      </c>
      <c r="B53" s="15">
        <v>10</v>
      </c>
    </row>
    <row r="54" spans="1:2" x14ac:dyDescent="0.25">
      <c r="A54" s="17" t="s">
        <v>62</v>
      </c>
      <c r="B54" s="15">
        <v>10</v>
      </c>
    </row>
    <row r="55" spans="1:2" x14ac:dyDescent="0.25">
      <c r="A55" s="17" t="s">
        <v>63</v>
      </c>
      <c r="B55" s="15">
        <v>12</v>
      </c>
    </row>
    <row r="56" spans="1:2" x14ac:dyDescent="0.25">
      <c r="A56" s="17" t="s">
        <v>65</v>
      </c>
      <c r="B56" s="15">
        <v>11</v>
      </c>
    </row>
    <row r="57" spans="1:2" x14ac:dyDescent="0.25">
      <c r="A57" s="17" t="s">
        <v>64</v>
      </c>
      <c r="B57" s="15">
        <v>10</v>
      </c>
    </row>
    <row r="58" spans="1:2" x14ac:dyDescent="0.25">
      <c r="A58" s="17" t="s">
        <v>66</v>
      </c>
      <c r="B58" s="15">
        <v>12</v>
      </c>
    </row>
    <row r="59" spans="1:2" x14ac:dyDescent="0.25">
      <c r="A59" s="17" t="s">
        <v>67</v>
      </c>
      <c r="B59" s="15">
        <v>16</v>
      </c>
    </row>
    <row r="60" spans="1:2" x14ac:dyDescent="0.25">
      <c r="A60" s="17" t="s">
        <v>68</v>
      </c>
      <c r="B60" s="15">
        <v>16</v>
      </c>
    </row>
    <row r="61" spans="1:2" x14ac:dyDescent="0.25">
      <c r="A61" s="17" t="s">
        <v>69</v>
      </c>
      <c r="B61" s="15">
        <v>16</v>
      </c>
    </row>
    <row r="62" spans="1:2" x14ac:dyDescent="0.25">
      <c r="A62" s="17" t="s">
        <v>70</v>
      </c>
      <c r="B62" s="15">
        <v>16</v>
      </c>
    </row>
    <row r="63" spans="1:2" x14ac:dyDescent="0.25">
      <c r="A63" s="17" t="s">
        <v>71</v>
      </c>
      <c r="B63" s="15">
        <v>16</v>
      </c>
    </row>
    <row r="64" spans="1:2" x14ac:dyDescent="0.25">
      <c r="A64" s="17" t="s">
        <v>72</v>
      </c>
      <c r="B64" s="15">
        <v>16</v>
      </c>
    </row>
    <row r="65" spans="1:2" x14ac:dyDescent="0.25">
      <c r="A65" s="17" t="s">
        <v>73</v>
      </c>
      <c r="B65" s="15">
        <v>16</v>
      </c>
    </row>
    <row r="66" spans="1:2" x14ac:dyDescent="0.25">
      <c r="A66" s="17" t="s">
        <v>74</v>
      </c>
      <c r="B66" s="15">
        <v>16</v>
      </c>
    </row>
    <row r="67" spans="1:2" x14ac:dyDescent="0.25">
      <c r="A67" s="17" t="s">
        <v>75</v>
      </c>
      <c r="B67" s="15">
        <v>16</v>
      </c>
    </row>
    <row r="68" spans="1:2" x14ac:dyDescent="0.25">
      <c r="A68" s="17" t="s">
        <v>76</v>
      </c>
      <c r="B68" s="15">
        <v>16</v>
      </c>
    </row>
    <row r="69" spans="1:2" x14ac:dyDescent="0.25">
      <c r="A69" s="17" t="s">
        <v>77</v>
      </c>
      <c r="B69" s="15">
        <v>13</v>
      </c>
    </row>
    <row r="70" spans="1:2" x14ac:dyDescent="0.25">
      <c r="A70" s="17" t="s">
        <v>78</v>
      </c>
      <c r="B70" s="15">
        <v>13</v>
      </c>
    </row>
    <row r="71" spans="1:2" x14ac:dyDescent="0.25">
      <c r="A71" s="17" t="s">
        <v>79</v>
      </c>
      <c r="B71" s="15">
        <v>13</v>
      </c>
    </row>
    <row r="72" spans="1:2" x14ac:dyDescent="0.25">
      <c r="A72" s="17" t="s">
        <v>80</v>
      </c>
      <c r="B72" s="15">
        <v>13</v>
      </c>
    </row>
    <row r="75" spans="1:2" x14ac:dyDescent="0.25">
      <c r="A75" s="17"/>
    </row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Dearlove</dc:creator>
  <cp:lastModifiedBy>Mike Russell</cp:lastModifiedBy>
  <cp:lastPrinted>2026-07-31T15:44:12Z</cp:lastPrinted>
  <dcterms:created xsi:type="dcterms:W3CDTF">2021-10-03T14:41:29Z</dcterms:created>
  <dcterms:modified xsi:type="dcterms:W3CDTF">2026-08-06T14:50:00Z</dcterms:modified>
</cp:coreProperties>
</file>